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0" yWindow="0" windowWidth="28800" windowHeight="12975" firstSheet="1" activeTab="11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  <sheet name="SV" sheetId="16" r:id="rId11"/>
    <sheet name="Pulse Freq" sheetId="17" r:id="rId12"/>
  </sheets>
  <definedNames>
    <definedName name="_xlnm._FilterDatabase" localSheetId="2" hidden="1">'Pin-map'!$B$15:$AB$79</definedName>
  </definedNames>
  <calcPr calcId="145621"/>
</workbook>
</file>

<file path=xl/calcChain.xml><?xml version="1.0" encoding="utf-8"?>
<calcChain xmlns="http://schemas.openxmlformats.org/spreadsheetml/2006/main">
  <c r="C9" i="17" l="1"/>
  <c r="C6" i="17"/>
  <c r="C8" i="17"/>
  <c r="P12" i="15" l="1"/>
  <c r="N12" i="15"/>
  <c r="N17" i="15"/>
  <c r="P17" i="15"/>
  <c r="O15" i="15"/>
  <c r="O17" i="15" s="1"/>
  <c r="R12" i="15"/>
  <c r="Q12" i="15"/>
  <c r="O22" i="13" l="1"/>
  <c r="U11" i="13" l="1"/>
  <c r="T11" i="13"/>
  <c r="S14" i="13" l="1"/>
  <c r="S11" i="13"/>
  <c r="R11" i="13"/>
  <c r="Q12" i="13"/>
  <c r="Q11" i="13"/>
  <c r="O15" i="13"/>
  <c r="T15" i="13" s="1"/>
  <c r="U15" i="13" s="1"/>
  <c r="O14" i="13"/>
  <c r="T14" i="13" s="1"/>
  <c r="U14" i="13" s="1"/>
  <c r="O13" i="13"/>
  <c r="T13" i="13" s="1"/>
  <c r="U13" i="13" s="1"/>
  <c r="O12" i="13"/>
  <c r="T12" i="13" s="1"/>
  <c r="U12" i="13" s="1"/>
  <c r="R15" i="13" l="1"/>
  <c r="Q14" i="13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<sst xmlns="http://schemas.openxmlformats.org/spreadsheetml/2006/main" count="1321" uniqueCount="681">
  <si>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</si>
  <si>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</si>
  <si>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</si>
  <si>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</si>
  <si>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</si>
  <si>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</si>
  <si>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</si>
  <si>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</si>
  <si>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</si>
  <si>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</si>
  <si>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</si>
  <si>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</si>
  <si>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</si>
  <si>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</si>
  <si>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</si>
  <si>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</si>
  <si>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</si>
  <si>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</si>
  <si>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</si>
  <si>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</si>
  <si>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</si>
  <si>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</si>
  <si>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</si>
  <si>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</si>
  <si>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</si>
  <si>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</si>
  <si>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</si>
  <si>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</si>
  <si>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</si>
  <si>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</si>
  <si>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</si>
  <si>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</si>
  <si>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</si>
  <si>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</si>
  <si>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</si>
  <si>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</si>
  <si>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</si>
  <si>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</si>
  <si>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</si>
  <si>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</si>
  <si>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</si>
  <si>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</si>
  <si>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</si>
  <si>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</si>
  <si>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</si>
  <si>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</si>
  <si>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</si>
  <si>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</si>
  <si>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</si>
  <si>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</si>
  <si>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</si>
  <si>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</si>
  <si>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</si>
  <si>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</si>
  <si>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</si>
  <si>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</si>
  <si>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</si>
  <si>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</si>
  <si>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</si>
  <si>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</si>
  <si>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</si>
  <si>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</si>
  <si>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</si>
  <si>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</si>
  <si>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</si>
  <si>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</si>
  <si>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</si>
  <si>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</si>
  <si>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</si>
  <si>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</si>
  <si>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</si>
  <si>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</si>
  <si>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</si>
  <si>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</si>
  <si>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</si>
  <si>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</si>
  <si>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</si>
  <si>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</si>
  <si>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</si>
  <si>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</si>
  <si>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</si>
  <si>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</si>
  <si>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</si>
  <si>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</si>
  <si>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</si>
  <si>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</si>
  <si>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</si>
  <si>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</si>
  <si>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</si>
  <si>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</si>
  <si>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</si>
  <si>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</si>
  <si>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</si>
  <si>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</si>
  <si>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</si>
  <si>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</si>
  <si>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</si>
  <si>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</si>
  <si>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</si>
  <si>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</si>
  <si>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</si>
  <si>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</si>
  <si>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</si>
  <si>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</si>
  <si>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</si>
  <si>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</si>
  <si>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</si>
  <si>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</si>
  <si>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</si>
  <si>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</si>
  <si>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</si>
  <si>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</si>
  <si>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</si>
  <si>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</si>
  <si>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</si>
  <si>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</si>
  <si>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</si>
  <si>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</si>
  <si>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</si>
  <si>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</si>
  <si>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</si>
  <si>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</si>
  <si>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</si>
  <si>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</si>
  <si>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</si>
  <si>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</si>
  <si>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</si>
  <si>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</si>
  <si>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</si>
  <si>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</si>
  <si>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</si>
  <si>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</si>
  <si>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</si>
  <si>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</si>
  <si>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</si>
  <si>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</si>
  <si>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</si>
  <si>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</si>
  <si>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</si>
  <si>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</si>
  <si>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</si>
  <si>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</si>
  <si>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</si>
  <si>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</si>
  <si>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</si>
  <si>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</si>
  <si>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</si>
  <si>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</si>
  <si>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</si>
  <si>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</si>
  <si>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</si>
  <si>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</si>
  <si>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</si>
  <si>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</si>
  <si>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</si>
  <si>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</si>
  <si>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</si>
  <si>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</si>
  <si>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</si>
  <si>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</si>
  <si>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</si>
  <si>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</si>
  <si>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</si>
  <si>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</si>
  <si>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</si>
  <si>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</si>
  <si>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</si>
  <si>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</si>
  <si>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</si>
  <si>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</si>
  <si>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</si>
  <si>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</si>
  <si>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</si>
  <si>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</si>
  <si>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</si>
  <si>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</si>
  <si>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</si>
  <si>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</si>
  <si>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</si>
  <si>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</si>
  <si>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</si>
  <si>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</si>
  <si>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</si>
  <si>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</si>
  <si>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</si>
  <si>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</si>
  <si>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</si>
  <si>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</si>
  <si>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</si>
  <si>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</si>
  <si>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</si>
  <si>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</si>
  <si>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</si>
  <si>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</si>
  <si>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</si>
  <si>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</si>
  <si>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</si>
  <si>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</si>
  <si>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</si>
  <si>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</si>
  <si>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</si>
  <si>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</si>
  <si>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</si>
  <si>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</si>
  <si>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</si>
  <si>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</si>
  <si>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</si>
  <si>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</si>
  <si>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</si>
  <si>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</si>
  <si>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</si>
  <si>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</si>
  <si>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</si>
  <si>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</si>
  <si>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</si>
  <si>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</si>
  <si>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</si>
  <si>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</si>
  <si>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</si>
  <si>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</si>
  <si>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</si>
  <si>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</si>
  <si>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</si>
  <si>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</si>
  <si>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</si>
  <si>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</si>
  <si>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</si>
  <si>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</si>
  <si>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</si>
  <si>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</si>
  <si>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</si>
  <si>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</si>
  <si>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</si>
  <si>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</si>
  <si>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</si>
  <si>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</si>
  <si>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</si>
  <si>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</si>
  <si>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</si>
  <si>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</si>
  <si>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</si>
  <si>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</si>
  <si>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</si>
  <si>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</si>
  <si>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</si>
  <si>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</si>
  <si>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</si>
  <si>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</si>
  <si>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</si>
  <si>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</si>
  <si>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</si>
  <si>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</si>
  <si>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</si>
  <si>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</si>
  <si>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</si>
  <si>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</si>
  <si>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</si>
  <si>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</si>
  <si>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</si>
  <si>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</si>
  <si>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</si>
  <si>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</si>
  <si>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</si>
  <si>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</si>
  <si>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</si>
  <si>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</si>
  <si>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</si>
  <si>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</si>
  <si>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</si>
  <si>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</si>
  <si>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</si>
  <si>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</si>
  <si>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</si>
  <si>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</si>
  <si>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</si>
  <si>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</si>
  <si>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</si>
  <si>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</si>
  <si>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</si>
  <si>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</si>
  <si>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</si>
  <si>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</si>
  <si>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</si>
  <si>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</si>
  <si>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</si>
  <si>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</si>
  <si>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</si>
  <si>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</si>
  <si>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</si>
  <si>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</si>
  <si>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</si>
  <si>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</si>
  <si>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</si>
  <si>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</si>
  <si>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</si>
  <si>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</si>
  <si>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</si>
  <si>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</si>
  <si>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</si>
  <si>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</si>
  <si>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</si>
  <si>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</si>
  <si>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</si>
  <si>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</si>
  <si>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</si>
  <si>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</si>
  <si>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</si>
  <si>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</si>
  <si>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</si>
  <si>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</si>
  <si>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</si>
  <si>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</si>
  <si>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</si>
  <si>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</si>
  <si>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</si>
  <si>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</si>
  <si>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</si>
  <si>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</si>
  <si>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</si>
  <si>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</si>
  <si>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</si>
  <si>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</si>
  <si>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</si>
  <si>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</si>
  <si>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</si>
  <si>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</si>
  <si>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</si>
  <si>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</si>
  <si>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</si>
  <si>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</si>
  <si>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</si>
  <si>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</si>
  <si>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</si>
  <si>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</si>
  <si>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</si>
  <si>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</si>
  <si>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</si>
  <si>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</si>
  <si>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</si>
  <si>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</si>
  <si>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</si>
  <si>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</si>
  <si>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</si>
  <si>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</si>
  <si>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</si>
  <si>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</si>
  <si>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</si>
  <si>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</si>
  <si>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</si>
  <si>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</si>
  <si>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</si>
  <si>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</si>
  <si>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</si>
  <si>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</si>
  <si>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</si>
  <si>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</si>
  <si>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</si>
  <si>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</si>
  <si>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</si>
  <si>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</si>
  <si>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</si>
  <si>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</si>
  <si>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</si>
  <si>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</si>
  <si>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</si>
  <si>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</si>
  <si>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</si>
  <si>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</si>
  <si>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</si>
  <si>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</si>
  <si>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</si>
  <si>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</si>
  <si>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</si>
  <si>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</si>
  <si>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</si>
  <si>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</si>
  <si>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</si>
  <si>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</si>
  <si>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</si>
  <si>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</si>
  <si>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</si>
  <si>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</si>
  <si>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</si>
  <si>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</si>
  <si>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</si>
  <si>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</si>
  <si>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</si>
  <si>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</si>
  <si>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</si>
  <si>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</si>
  <si>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</si>
  <si>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</si>
  <si>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</si>
  <si>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</si>
  <si>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</si>
  <si>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</si>
  <si>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</si>
  <si>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</si>
  <si>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</si>
  <si>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</si>
  <si>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</si>
  <si>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</si>
  <si>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</si>
  <si>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</si>
  <si>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</si>
  <si>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</si>
  <si>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</si>
  <si>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</si>
  <si>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</si>
  <si>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</si>
  <si>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</si>
  <si>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</si>
  <si>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</si>
  <si>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</si>
  <si>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</si>
  <si>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</si>
  <si>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</si>
  <si>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</si>
  <si>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</si>
  <si>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</si>
  <si>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</si>
  <si>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</si>
  <si>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</si>
  <si>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</si>
  <si>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</si>
  <si>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</si>
  <si>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</si>
  <si>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</si>
  <si>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</si>
  <si>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</si>
  <si>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</si>
  <si>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</si>
  <si>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</si>
  <si>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</si>
  <si>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</si>
  <si>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</si>
  <si>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</si>
  <si>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</si>
  <si>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</si>
  <si>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</si>
  <si>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</si>
  <si>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</si>
  <si>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</si>
  <si>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</si>
  <si>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</si>
  <si>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</si>
  <si>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</si>
  <si>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</si>
  <si>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</si>
  <si>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</si>
  <si>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</si>
  <si>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</si>
  <si>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</si>
  <si>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</si>
  <si>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</si>
  <si>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</si>
  <si>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</si>
  <si>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</si>
  <si>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</si>
  <si>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</si>
  <si>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</si>
  <si>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</si>
  <si>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</si>
  <si>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</si>
  <si>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</si>
  <si>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</si>
  <si>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</si>
  <si>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</si>
  <si>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</si>
  <si>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</si>
  <si>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</si>
  <si>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</si>
  <si>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</si>
  <si>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</si>
  <si>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</si>
  <si>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</si>
  <si>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</si>
  <si>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</si>
  <si>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</si>
  <si>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</si>
  <si>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</si>
  <si>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</si>
  <si>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</si>
  <si>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</si>
  <si>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</si>
  <si>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</si>
  <si>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</si>
  <si>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</si>
  <si>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</si>
  <si>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</si>
  <si>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</si>
  <si>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</si>
  <si>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</si>
  <si>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</si>
  <si>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</si>
  <si>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</si>
  <si>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</si>
  <si>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</si>
  <si>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</si>
  <si>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</si>
  <si>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</si>
  <si>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</si>
  <si>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</si>
  <si>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</si>
  <si>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</si>
  <si>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</si>
  <si>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</si>
  <si>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</si>
  <si>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</si>
  <si>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</si>
  <si>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</si>
  <si>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</si>
  <si>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</si>
  <si>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</si>
  <si>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</si>
  <si>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</si>
  <si>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</si>
  <si>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</si>
  <si>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</si>
  <si>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</si>
  <si>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</si>
  <si>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</si>
  <si>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</si>
  <si>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</si>
  <si>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</si>
  <si>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</si>
  <si>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</si>
  <si>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</si>
  <si>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</si>
  <si>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</si>
  <si>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</si>
  <si>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</si>
  <si>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</si>
  <si>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</si>
  <si>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</si>
  <si>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</si>
  <si>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</si>
  <si>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</si>
  <si>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</si>
  <si>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</si>
  <si>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</si>
  <si>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</si>
  <si>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</si>
  <si>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</si>
  <si>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</si>
  <si>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</si>
  <si>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</si>
  <si>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</si>
  <si>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</si>
  <si>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</si>
  <si>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</si>
  <si>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</si>
  <si>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</si>
  <si>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</si>
  <si>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</si>
  <si>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</si>
  <si>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</si>
  <si>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</si>
  <si>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</si>
  <si>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</si>
  <si>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</si>
  <si>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</si>
  <si>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</si>
  <si>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</si>
  <si>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</si>
  <si>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</si>
  <si>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</si>
  <si>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</si>
  <si>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</si>
  <si>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</si>
  <si>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</si>
  <si>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</si>
  <si>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</si>
  <si>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</si>
  <si>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</si>
  <si>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</si>
  <si>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</si>
  <si>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</si>
  <si>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</si>
  <si>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</si>
  <si>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</si>
  <si>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</si>
  <si>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</si>
  <si>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</si>
  <si>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</si>
  <si>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</si>
  <si>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</si>
  <si>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</si>
  <si>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</si>
  <si>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</si>
  <si>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</si>
  <si>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</si>
  <si>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</si>
  <si>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</si>
  <si>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</si>
  <si>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</si>
  <si>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</si>
  <si>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</si>
  <si>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</si>
  <si>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</si>
  <si>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</si>
  <si>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</si>
  <si>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</si>
  <si>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</si>
  <si>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</si>
  <si>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</si>
  <si>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</si>
  <si>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</si>
  <si>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</si>
  <si>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</si>
  <si>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</si>
  <si>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</si>
  <si>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</si>
  <si>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</si>
  <si>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</si>
  <si>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</si>
  <si>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</si>
  <si>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</si>
  <si>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</si>
  <si>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</si>
  <si>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</si>
  <si>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</si>
  <si>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</si>
  <si>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</si>
  <si>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</si>
  <si>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</si>
  <si>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</si>
  <si>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</si>
  <si>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</si>
  <si>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</si>
  <si>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</si>
  <si>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</si>
  <si>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</si>
  <si>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</si>
  <si>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</si>
  <si>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</si>
  <si>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</si>
  <si>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</si>
  <si>
    <t>PN</t>
    <phoneticPr fontId="2" type="noConversion"/>
  </si>
  <si>
    <t>H[mm]</t>
    <phoneticPr fontId="2" type="noConversion"/>
  </si>
  <si>
    <t>W[mm]</t>
    <phoneticPr fontId="2" type="noConversion"/>
  </si>
  <si>
    <t>L[mm]</t>
    <phoneticPr fontId="2" type="noConversion"/>
  </si>
  <si>
    <t>PWR[W]</t>
    <phoneticPr fontId="2" type="noConversion"/>
  </si>
  <si>
    <t>압력[psid]</t>
    <phoneticPr fontId="2" type="noConversion"/>
  </si>
  <si>
    <t>Vcc</t>
    <phoneticPr fontId="2" type="noConversion"/>
  </si>
  <si>
    <t>I[mA]</t>
    <phoneticPr fontId="2" type="noConversion"/>
  </si>
  <si>
    <t>LX-1-03-L-F</t>
    <phoneticPr fontId="2" type="noConversion"/>
  </si>
  <si>
    <t>Pin[mm]</t>
    <phoneticPr fontId="2" type="noConversion"/>
  </si>
  <si>
    <t>Long PIN</t>
    <phoneticPr fontId="2" type="noConversion"/>
  </si>
  <si>
    <t>LX-Valve : Miniature Solenoid Valves</t>
    <phoneticPr fontId="2" type="noConversion"/>
  </si>
  <si>
    <t>DC Jack</t>
    <phoneticPr fontId="2" type="noConversion"/>
  </si>
  <si>
    <t>DC-011B (SMD)</t>
    <phoneticPr fontId="2" type="noConversion"/>
  </si>
  <si>
    <t>P005658770</t>
    <phoneticPr fontId="2" type="noConversion"/>
  </si>
  <si>
    <t>ICbanQ</t>
    <phoneticPr fontId="2" type="noConversion"/>
  </si>
  <si>
    <t>ICbanQ</t>
    <phoneticPr fontId="2" type="noConversion"/>
  </si>
  <si>
    <t>0.7 Pie / DC Plug용 / SMD Type / DC Power Jack 12.5x8.2x5.0</t>
    <phoneticPr fontId="2" type="noConversion"/>
  </si>
  <si>
    <t>DC-011C (SMD)</t>
    <phoneticPr fontId="2" type="noConversion"/>
  </si>
  <si>
    <t>P005658771</t>
    <phoneticPr fontId="2" type="noConversion"/>
  </si>
  <si>
    <t>0.7 Pie / DC Plug용 / SMD Type / DC Power Jack 12.5x8.2x5.2</t>
    <phoneticPr fontId="2" type="noConversion"/>
  </si>
  <si>
    <t>P005658769</t>
    <phoneticPr fontId="2" type="noConversion"/>
  </si>
  <si>
    <t>0.7 Pie / A Type Plug와 호환 / DC Power Jack  11.2x6.0x5.0</t>
    <phoneticPr fontId="2" type="noConversion"/>
  </si>
  <si>
    <t>DC-011</t>
    <phoneticPr fontId="2" type="noConversion"/>
  </si>
  <si>
    <t>any</t>
    <phoneticPr fontId="2" type="noConversion"/>
  </si>
  <si>
    <t>V</t>
    <phoneticPr fontId="2" type="noConversion"/>
  </si>
  <si>
    <t>Turn ratio</t>
    <phoneticPr fontId="2" type="noConversion"/>
  </si>
  <si>
    <t>A</t>
    <phoneticPr fontId="2" type="noConversion"/>
  </si>
  <si>
    <t>Power_in</t>
    <phoneticPr fontId="2" type="noConversion"/>
  </si>
  <si>
    <t>V_in</t>
    <phoneticPr fontId="2" type="noConversion"/>
  </si>
  <si>
    <t>I_in</t>
    <phoneticPr fontId="2" type="noConversion"/>
  </si>
  <si>
    <t>V_out</t>
    <phoneticPr fontId="2" type="noConversion"/>
  </si>
  <si>
    <t>W</t>
    <phoneticPr fontId="2" type="noConversion"/>
  </si>
  <si>
    <t>I_out</t>
    <phoneticPr fontId="2" type="noConversion"/>
  </si>
  <si>
    <t>Frequency</t>
    <phoneticPr fontId="2" type="noConversion"/>
  </si>
  <si>
    <t>Peak Current</t>
    <phoneticPr fontId="2" type="noConversion"/>
  </si>
  <si>
    <t>Gas</t>
    <phoneticPr fontId="2" type="noConversion"/>
  </si>
  <si>
    <t>MPa</t>
    <phoneticPr fontId="2" type="noConversion"/>
  </si>
  <si>
    <t>A</t>
    <phoneticPr fontId="2" type="noConversion"/>
  </si>
  <si>
    <t>KHz</t>
    <phoneticPr fontId="2" type="noConversion"/>
  </si>
  <si>
    <t>거리</t>
    <phoneticPr fontId="2" type="noConversion"/>
  </si>
  <si>
    <t>mm</t>
    <phoneticPr fontId="2" type="noConversion"/>
  </si>
  <si>
    <t>Vcc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</si>
</sst>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8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0" fillId="0" borderId="2" xfId="0" applyBorder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" xfId="0" applyBorder="1"/>
    <xf numFmtId="0" fontId="3" fillId="0" borderId="17" xfId="0" applyFont="1" applyBorder="1" applyAlignment="1">
      <alignment horizontal="center" vertical="center"/>
    </xf>
    <xf numFmtId="0" fontId="0" fillId="3" borderId="5" xfId="0" applyFill="1" applyBorder="1"/>
    <xf numFmtId="0" fontId="0" fillId="3" borderId="8" xfId="0" applyFill="1" applyBorder="1"/>
    <xf numFmtId="2" fontId="3" fillId="3" borderId="11" xfId="0" applyNumberFormat="1" applyFont="1" applyFill="1" applyBorder="1"/>
    <xf numFmtId="0" fontId="0" fillId="0" borderId="23" xfId="0" applyFill="1" applyBorder="1"/>
    <xf numFmtId="0" fontId="0" fillId="0" borderId="23" xfId="0" applyBorder="1"/>
    <xf numFmtId="41" fontId="0" fillId="0" borderId="23" xfId="1" applyFont="1" applyBorder="1" applyAlignment="1"/>
    <xf numFmtId="0" fontId="0" fillId="0" borderId="24" xfId="0" applyBorder="1"/>
    <xf numFmtId="0" fontId="0" fillId="3" borderId="11" xfId="0" applyFill="1" applyBorder="1"/>
    <xf numFmtId="41" fontId="0" fillId="3" borderId="11" xfId="1" applyFont="1" applyFill="1" applyBorder="1" applyAlignment="1"/>
    <xf numFmtId="0" fontId="0" fillId="3" borderId="12" xfId="0" applyFill="1" applyBorder="1"/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20" t="s">
        <v>11</v>
      </c>
      <c r="G123" s="228"/>
      <c r="H123" s="220" t="s">
        <v>13</v>
      </c>
      <c r="I123" s="228"/>
      <c r="J123" s="220" t="s">
        <v>14</v>
      </c>
      <c r="K123" s="221"/>
      <c r="L123" s="220" t="s">
        <v>547</v>
      </c>
      <c r="M123" s="221"/>
    </row>
    <row r="124" spans="3:13" x14ac:dyDescent="0.3">
      <c r="D124" s="4" t="s">
        <v>6</v>
      </c>
      <c r="E124" s="5">
        <v>80</v>
      </c>
      <c r="F124" s="222">
        <v>829.5</v>
      </c>
      <c r="G124" s="222"/>
      <c r="H124" s="222">
        <v>20</v>
      </c>
      <c r="I124" s="222"/>
      <c r="J124" s="222">
        <v>40</v>
      </c>
      <c r="K124" s="222"/>
      <c r="L124" s="222"/>
      <c r="M124" s="223"/>
    </row>
    <row r="125" spans="3:13" x14ac:dyDescent="0.3">
      <c r="D125" s="6" t="s">
        <v>7</v>
      </c>
      <c r="E125" s="7">
        <v>80</v>
      </c>
      <c r="F125" s="224">
        <v>829.5</v>
      </c>
      <c r="G125" s="224"/>
      <c r="H125" s="224">
        <v>10</v>
      </c>
      <c r="I125" s="224"/>
      <c r="J125" s="224">
        <v>20</v>
      </c>
      <c r="K125" s="224"/>
      <c r="L125" s="224"/>
      <c r="M125" s="225"/>
    </row>
    <row r="126" spans="3:13" ht="17.25" thickBot="1" x14ac:dyDescent="0.35">
      <c r="D126" s="8" t="s">
        <v>5</v>
      </c>
      <c r="E126" s="9">
        <v>80</v>
      </c>
      <c r="F126" s="226">
        <v>829.5</v>
      </c>
      <c r="G126" s="226"/>
      <c r="H126" s="226">
        <v>10</v>
      </c>
      <c r="I126" s="226"/>
      <c r="J126" s="226"/>
      <c r="K126" s="226"/>
      <c r="L126" s="226"/>
      <c r="M126" s="227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topLeftCell="A46" zoomScaleNormal="100" workbookViewId="0">
      <selection activeCell="O21" sqref="O21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617</v>
      </c>
    </row>
    <row r="4" spans="2:19" ht="17.25" thickBot="1" x14ac:dyDescent="0.35"/>
    <row r="5" spans="2:19" s="32" customFormat="1" ht="17.25" thickBot="1" x14ac:dyDescent="0.35">
      <c r="B5" s="194"/>
      <c r="C5" s="195" t="s">
        <v>609</v>
      </c>
      <c r="D5" s="195" t="s">
        <v>610</v>
      </c>
      <c r="E5" s="195" t="s">
        <v>614</v>
      </c>
      <c r="F5" s="195" t="s">
        <v>615</v>
      </c>
      <c r="G5" s="196" t="s">
        <v>616</v>
      </c>
      <c r="H5" s="195" t="s">
        <v>611</v>
      </c>
      <c r="I5" s="195" t="s">
        <v>612</v>
      </c>
      <c r="J5" s="197" t="s">
        <v>613</v>
      </c>
    </row>
    <row r="6" spans="2:19" x14ac:dyDescent="0.3">
      <c r="B6" s="198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199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00" t="s">
        <v>600</v>
      </c>
      <c r="C7" s="9">
        <v>6</v>
      </c>
      <c r="D7" s="9">
        <v>20</v>
      </c>
      <c r="E7" s="9">
        <v>0.13200000000000001</v>
      </c>
      <c r="F7" s="9">
        <v>291</v>
      </c>
      <c r="G7" s="201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618</v>
      </c>
    </row>
    <row r="11" spans="2:19" ht="17.25" thickBot="1" x14ac:dyDescent="0.35">
      <c r="B11" s="204" t="s">
        <v>600</v>
      </c>
      <c r="M11" s="1" t="s">
        <v>540</v>
      </c>
    </row>
    <row r="12" spans="2:19" ht="17.25" thickBot="1" x14ac:dyDescent="0.35">
      <c r="B12" s="194" t="s">
        <v>623</v>
      </c>
      <c r="C12" s="195">
        <v>8</v>
      </c>
      <c r="D12" s="195">
        <v>8</v>
      </c>
      <c r="E12" s="195">
        <v>9</v>
      </c>
      <c r="F12" s="195">
        <v>9</v>
      </c>
      <c r="G12" s="195">
        <v>10</v>
      </c>
      <c r="H12" s="195">
        <v>10</v>
      </c>
      <c r="I12" s="195">
        <v>11</v>
      </c>
      <c r="J12" s="195">
        <v>11</v>
      </c>
      <c r="K12" s="197" t="s">
        <v>637</v>
      </c>
      <c r="M12" s="4" t="s">
        <v>369</v>
      </c>
      <c r="N12" s="5">
        <f>(N15/N14+1)*N13</f>
        <v>8.032</v>
      </c>
      <c r="O12" s="180">
        <v>10</v>
      </c>
      <c r="P12" s="210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619</v>
      </c>
      <c r="C13" s="191" t="s">
        <v>621</v>
      </c>
      <c r="D13" s="191" t="s">
        <v>625</v>
      </c>
      <c r="E13" s="191" t="s">
        <v>621</v>
      </c>
      <c r="F13" s="191" t="s">
        <v>625</v>
      </c>
      <c r="G13" s="191" t="s">
        <v>621</v>
      </c>
      <c r="H13" s="191" t="s">
        <v>625</v>
      </c>
      <c r="I13" s="191" t="s">
        <v>621</v>
      </c>
      <c r="J13" s="191" t="s">
        <v>625</v>
      </c>
      <c r="K13" s="23"/>
      <c r="M13" s="6" t="s">
        <v>370</v>
      </c>
      <c r="N13" s="7">
        <v>1.2549999999999999</v>
      </c>
      <c r="O13" s="7">
        <v>1.2549999999999999</v>
      </c>
      <c r="P13" s="211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05" t="s">
        <v>620</v>
      </c>
      <c r="C14" s="192" t="s">
        <v>621</v>
      </c>
      <c r="D14" s="192" t="s">
        <v>621</v>
      </c>
      <c r="E14" s="192" t="s">
        <v>621</v>
      </c>
      <c r="F14" s="192" t="s">
        <v>621</v>
      </c>
      <c r="G14" s="192" t="s">
        <v>621</v>
      </c>
      <c r="H14" s="192" t="s">
        <v>621</v>
      </c>
      <c r="I14" s="192" t="s">
        <v>621</v>
      </c>
      <c r="J14" s="192" t="s">
        <v>621</v>
      </c>
      <c r="K14" s="206"/>
      <c r="M14" s="6" t="s">
        <v>371</v>
      </c>
      <c r="N14" s="7">
        <v>10</v>
      </c>
      <c r="O14" s="7">
        <v>10</v>
      </c>
      <c r="P14" s="211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05" t="s">
        <v>622</v>
      </c>
      <c r="C15" s="192">
        <v>318</v>
      </c>
      <c r="D15" s="192">
        <v>476</v>
      </c>
      <c r="E15" s="192">
        <v>462</v>
      </c>
      <c r="F15" s="192">
        <v>540</v>
      </c>
      <c r="G15" s="192">
        <v>882</v>
      </c>
      <c r="H15" s="192">
        <v>630</v>
      </c>
      <c r="I15" s="192">
        <v>1966</v>
      </c>
      <c r="J15" s="192">
        <v>2056</v>
      </c>
      <c r="K15" s="206"/>
      <c r="M15" s="8" t="s">
        <v>372</v>
      </c>
      <c r="N15" s="181">
        <v>54</v>
      </c>
      <c r="O15" s="74">
        <f>(O12/O13-1)*O14</f>
        <v>69.681274900398421</v>
      </c>
      <c r="P15" s="212">
        <v>68</v>
      </c>
      <c r="Q15" s="181">
        <v>68</v>
      </c>
      <c r="R15" s="181">
        <v>68</v>
      </c>
      <c r="S15" s="28" t="s">
        <v>374</v>
      </c>
    </row>
    <row r="16" spans="2:19" x14ac:dyDescent="0.3">
      <c r="B16" s="205" t="s">
        <v>626</v>
      </c>
      <c r="C16" s="192" t="s">
        <v>624</v>
      </c>
      <c r="D16" s="192" t="s">
        <v>624</v>
      </c>
      <c r="E16" s="192" t="s">
        <v>624</v>
      </c>
      <c r="F16" s="192" t="s">
        <v>632</v>
      </c>
      <c r="G16" s="192" t="s">
        <v>624</v>
      </c>
      <c r="H16" s="192" t="s">
        <v>632</v>
      </c>
      <c r="I16" s="192" t="s">
        <v>624</v>
      </c>
      <c r="J16" s="192" t="s">
        <v>632</v>
      </c>
      <c r="K16" s="206" t="s">
        <v>635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630</v>
      </c>
      <c r="C17" s="193" t="s">
        <v>631</v>
      </c>
      <c r="D17" s="193" t="s">
        <v>627</v>
      </c>
      <c r="E17" s="193" t="s">
        <v>631</v>
      </c>
      <c r="F17" s="193" t="s">
        <v>628</v>
      </c>
      <c r="G17" s="193" t="s">
        <v>631</v>
      </c>
      <c r="H17" s="193" t="s">
        <v>629</v>
      </c>
      <c r="I17" s="193" t="s">
        <v>631</v>
      </c>
      <c r="J17" s="193" t="s">
        <v>629</v>
      </c>
      <c r="K17" s="207" t="s">
        <v>636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02"/>
      <c r="D18" s="202"/>
      <c r="E18" s="202"/>
      <c r="F18" s="202"/>
      <c r="G18" s="202"/>
      <c r="H18" s="202"/>
      <c r="I18" s="202"/>
      <c r="J18" s="202"/>
      <c r="K18" s="203"/>
    </row>
    <row r="19" spans="2:17" x14ac:dyDescent="0.3">
      <c r="B19" t="s">
        <v>633</v>
      </c>
      <c r="K19" s="203"/>
    </row>
    <row r="20" spans="2:17" x14ac:dyDescent="0.3">
      <c r="B20" t="s">
        <v>634</v>
      </c>
      <c r="K20" s="20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"/>
  <sheetViews>
    <sheetView workbookViewId="0">
      <selection activeCell="W23" sqref="W23"/>
    </sheetView>
  </sheetViews>
  <sheetFormatPr defaultRowHeight="16.5" x14ac:dyDescent="0.3"/>
  <cols>
    <col min="1" max="1" width="3.625" customWidth="1"/>
    <col min="2" max="2" width="4.375" style="1" customWidth="1"/>
    <col min="3" max="3" width="11.375" bestFit="1" customWidth="1"/>
  </cols>
  <sheetData>
    <row r="2" spans="2:11" x14ac:dyDescent="0.3">
      <c r="B2" s="1" t="s">
        <v>649</v>
      </c>
    </row>
    <row r="3" spans="2:11" ht="17.25" thickBot="1" x14ac:dyDescent="0.35"/>
    <row r="4" spans="2:11" s="32" customFormat="1" ht="17.25" thickBot="1" x14ac:dyDescent="0.35">
      <c r="C4" s="194" t="s">
        <v>638</v>
      </c>
      <c r="D4" s="195" t="s">
        <v>641</v>
      </c>
      <c r="E4" s="195" t="s">
        <v>640</v>
      </c>
      <c r="F4" s="195" t="s">
        <v>639</v>
      </c>
      <c r="G4" s="195" t="s">
        <v>642</v>
      </c>
      <c r="H4" s="195" t="s">
        <v>643</v>
      </c>
      <c r="I4" s="195" t="s">
        <v>606</v>
      </c>
      <c r="J4" s="195" t="s">
        <v>647</v>
      </c>
      <c r="K4" s="197"/>
    </row>
    <row r="5" spans="2:11" ht="17.25" thickBot="1" x14ac:dyDescent="0.35">
      <c r="C5" s="208" t="s">
        <v>646</v>
      </c>
      <c r="D5" s="122">
        <v>23.4</v>
      </c>
      <c r="E5" s="122">
        <v>7.9</v>
      </c>
      <c r="F5" s="122">
        <v>12.2</v>
      </c>
      <c r="G5" s="122">
        <v>0.52</v>
      </c>
      <c r="H5" s="122">
        <v>6</v>
      </c>
      <c r="I5" s="122">
        <v>3</v>
      </c>
      <c r="J5" s="122">
        <v>10.41</v>
      </c>
      <c r="K5" s="123" t="s">
        <v>648</v>
      </c>
    </row>
    <row r="9" spans="2:11" x14ac:dyDescent="0.3">
      <c r="D9" t="s">
        <v>644</v>
      </c>
      <c r="E9" t="s">
        <v>645</v>
      </c>
    </row>
    <row r="10" spans="2:11" x14ac:dyDescent="0.3">
      <c r="D10">
        <v>3</v>
      </c>
      <c r="E10">
        <v>20</v>
      </c>
    </row>
    <row r="11" spans="2:11" x14ac:dyDescent="0.3">
      <c r="D11">
        <v>5</v>
      </c>
      <c r="E11">
        <v>30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M10"/>
  <sheetViews>
    <sheetView tabSelected="1" workbookViewId="0">
      <selection activeCell="M23" sqref="M23"/>
    </sheetView>
  </sheetViews>
  <sheetFormatPr defaultRowHeight="16.5" x14ac:dyDescent="0.3"/>
  <sheetData>
    <row r="4" spans="2:13" x14ac:dyDescent="0.3">
      <c r="B4" t="s">
        <v>667</v>
      </c>
      <c r="C4">
        <v>8</v>
      </c>
      <c r="D4" t="s">
        <v>663</v>
      </c>
    </row>
    <row r="5" spans="2:13" x14ac:dyDescent="0.3">
      <c r="B5" t="s">
        <v>668</v>
      </c>
      <c r="C5">
        <v>1</v>
      </c>
      <c r="D5" t="s">
        <v>665</v>
      </c>
    </row>
    <row r="6" spans="2:13" x14ac:dyDescent="0.3">
      <c r="B6" t="s">
        <v>666</v>
      </c>
      <c r="C6">
        <f>C4*C5</f>
        <v>8</v>
      </c>
      <c r="D6" t="s">
        <v>670</v>
      </c>
      <c r="G6" t="s">
        <v>680</v>
      </c>
      <c r="H6">
        <v>4</v>
      </c>
      <c r="I6">
        <v>4</v>
      </c>
      <c r="J6">
        <v>4</v>
      </c>
      <c r="K6">
        <v>4</v>
      </c>
      <c r="L6">
        <v>4</v>
      </c>
    </row>
    <row r="7" spans="2:13" x14ac:dyDescent="0.3">
      <c r="B7" t="s">
        <v>664</v>
      </c>
      <c r="C7">
        <v>125</v>
      </c>
      <c r="G7" t="s">
        <v>672</v>
      </c>
      <c r="H7">
        <v>60</v>
      </c>
      <c r="I7">
        <v>60</v>
      </c>
      <c r="J7">
        <v>40</v>
      </c>
      <c r="K7">
        <v>70</v>
      </c>
      <c r="L7">
        <v>80</v>
      </c>
      <c r="M7" t="s">
        <v>677</v>
      </c>
    </row>
    <row r="8" spans="2:13" x14ac:dyDescent="0.3">
      <c r="B8" t="s">
        <v>669</v>
      </c>
      <c r="C8">
        <f>C4*C7</f>
        <v>1000</v>
      </c>
      <c r="D8" t="s">
        <v>663</v>
      </c>
      <c r="G8" t="s">
        <v>673</v>
      </c>
      <c r="H8">
        <v>2</v>
      </c>
      <c r="I8">
        <v>2</v>
      </c>
      <c r="J8">
        <v>2.5</v>
      </c>
      <c r="K8">
        <v>2</v>
      </c>
      <c r="L8">
        <v>2</v>
      </c>
      <c r="M8" t="s">
        <v>676</v>
      </c>
    </row>
    <row r="9" spans="2:13" x14ac:dyDescent="0.3">
      <c r="B9" t="s">
        <v>671</v>
      </c>
      <c r="C9">
        <f>C6/C8</f>
        <v>8.0000000000000002E-3</v>
      </c>
      <c r="D9" t="s">
        <v>670</v>
      </c>
      <c r="G9" t="s">
        <v>674</v>
      </c>
      <c r="H9">
        <v>0.05</v>
      </c>
      <c r="I9">
        <v>0.1</v>
      </c>
      <c r="J9">
        <v>0.05</v>
      </c>
      <c r="K9">
        <v>0.05</v>
      </c>
      <c r="L9">
        <v>0.05</v>
      </c>
      <c r="M9" t="s">
        <v>675</v>
      </c>
    </row>
    <row r="10" spans="2:13" x14ac:dyDescent="0.3">
      <c r="G10" t="s">
        <v>678</v>
      </c>
      <c r="H10">
        <v>8</v>
      </c>
      <c r="I10">
        <v>4</v>
      </c>
      <c r="J10">
        <v>1</v>
      </c>
      <c r="K10">
        <v>10</v>
      </c>
      <c r="L10">
        <v>6</v>
      </c>
      <c r="M10" t="s">
        <v>679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0" t="s">
        <v>16</v>
      </c>
      <c r="E7" s="130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44" t="s">
        <v>27</v>
      </c>
      <c r="C3" s="245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46" t="s">
        <v>29</v>
      </c>
      <c r="C4" s="247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46" t="s">
        <v>30</v>
      </c>
      <c r="C5" s="247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46" t="s">
        <v>33</v>
      </c>
      <c r="C6" s="247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48" t="s">
        <v>36</v>
      </c>
      <c r="C7" s="249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40" t="s">
        <v>249</v>
      </c>
      <c r="C14" s="234"/>
      <c r="D14" s="234" t="s">
        <v>234</v>
      </c>
      <c r="E14" s="234" t="s">
        <v>236</v>
      </c>
      <c r="F14" s="235"/>
      <c r="G14" s="241" t="s">
        <v>38</v>
      </c>
      <c r="H14" s="242"/>
      <c r="I14" s="241" t="s">
        <v>223</v>
      </c>
      <c r="J14" s="242"/>
      <c r="K14" s="241" t="s">
        <v>224</v>
      </c>
      <c r="L14" s="233"/>
      <c r="M14" s="78"/>
      <c r="N14" s="96"/>
      <c r="O14" s="241" t="s">
        <v>38</v>
      </c>
      <c r="P14" s="233"/>
      <c r="Q14" s="233" t="s">
        <v>225</v>
      </c>
      <c r="R14" s="233"/>
      <c r="S14" s="126"/>
      <c r="T14" s="94"/>
    </row>
    <row r="15" spans="2:20" ht="17.25" thickBot="1" x14ac:dyDescent="0.35">
      <c r="B15" s="48" t="s">
        <v>250</v>
      </c>
      <c r="C15" s="64" t="s">
        <v>251</v>
      </c>
      <c r="D15" s="243"/>
      <c r="E15" s="64" t="s">
        <v>320</v>
      </c>
      <c r="F15" s="51" t="s">
        <v>321</v>
      </c>
      <c r="G15" s="127" t="s">
        <v>39</v>
      </c>
      <c r="H15" s="51" t="s">
        <v>40</v>
      </c>
      <c r="I15" s="127" t="s">
        <v>41</v>
      </c>
      <c r="J15" s="51" t="s">
        <v>39</v>
      </c>
      <c r="K15" s="127" t="s">
        <v>41</v>
      </c>
      <c r="L15" s="132" t="s">
        <v>39</v>
      </c>
      <c r="M15" s="132" t="s">
        <v>42</v>
      </c>
      <c r="N15" s="51" t="s">
        <v>43</v>
      </c>
      <c r="O15" s="127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36" t="s">
        <v>247</v>
      </c>
      <c r="F16" s="237"/>
      <c r="G16" s="111"/>
      <c r="H16" s="141"/>
      <c r="I16" s="151"/>
      <c r="J16" s="152"/>
      <c r="K16" s="111"/>
      <c r="L16" s="112"/>
      <c r="M16" s="112"/>
      <c r="N16" s="141"/>
      <c r="O16" s="111"/>
      <c r="P16" s="112"/>
      <c r="Q16" s="112"/>
      <c r="R16" s="112"/>
      <c r="S16" s="112"/>
      <c r="T16" s="179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6" t="s">
        <v>101</v>
      </c>
      <c r="H17" s="131" t="s">
        <v>102</v>
      </c>
      <c r="I17" s="84" t="s">
        <v>96</v>
      </c>
      <c r="J17" s="98"/>
      <c r="K17" s="125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6"/>
      <c r="H18" s="98"/>
      <c r="I18" s="84" t="s">
        <v>96</v>
      </c>
      <c r="J18" s="98"/>
      <c r="K18" s="136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6"/>
      <c r="H19" s="98"/>
      <c r="I19" s="84" t="s">
        <v>96</v>
      </c>
      <c r="J19" s="98"/>
      <c r="K19" s="136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6"/>
      <c r="H20" s="98"/>
      <c r="I20" s="84"/>
      <c r="J20" s="98"/>
      <c r="K20" s="136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6"/>
      <c r="H21" s="98"/>
      <c r="I21" s="84"/>
      <c r="J21" s="98"/>
      <c r="K21" s="136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38" t="s">
        <v>248</v>
      </c>
      <c r="F22" s="239"/>
      <c r="G22" s="136"/>
      <c r="H22" s="98"/>
      <c r="I22" s="84"/>
      <c r="J22" s="98"/>
      <c r="K22" s="136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6" t="s">
        <v>45</v>
      </c>
      <c r="H23" s="131" t="s">
        <v>46</v>
      </c>
      <c r="I23" s="129" t="s">
        <v>54</v>
      </c>
      <c r="J23" s="67" t="s">
        <v>55</v>
      </c>
      <c r="K23" s="129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6" t="s">
        <v>45</v>
      </c>
      <c r="H24" s="131" t="s">
        <v>46</v>
      </c>
      <c r="I24" s="129" t="s">
        <v>51</v>
      </c>
      <c r="J24" s="67" t="s">
        <v>52</v>
      </c>
      <c r="K24" s="129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6" t="s">
        <v>45</v>
      </c>
      <c r="H25" s="131" t="s">
        <v>46</v>
      </c>
      <c r="I25" s="129" t="s">
        <v>47</v>
      </c>
      <c r="J25" s="67" t="s">
        <v>48</v>
      </c>
      <c r="K25" s="129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6"/>
      <c r="H26" s="98"/>
      <c r="I26" s="84" t="s">
        <v>96</v>
      </c>
      <c r="J26" s="98"/>
      <c r="K26" s="136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29" t="s">
        <v>260</v>
      </c>
      <c r="F27" s="230"/>
      <c r="G27" s="137"/>
      <c r="H27" s="100"/>
      <c r="I27" s="84"/>
      <c r="J27" s="98"/>
      <c r="K27" s="137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29" t="s">
        <v>261</v>
      </c>
      <c r="F28" s="230"/>
      <c r="G28" s="137"/>
      <c r="H28" s="100"/>
      <c r="I28" s="84"/>
      <c r="J28" s="98"/>
      <c r="K28" s="137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6"/>
      <c r="H29" s="98"/>
      <c r="I29" s="84" t="s">
        <v>96</v>
      </c>
      <c r="J29" s="98"/>
      <c r="K29" s="136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6"/>
      <c r="H30" s="98"/>
      <c r="I30" s="84" t="s">
        <v>96</v>
      </c>
      <c r="J30" s="98"/>
      <c r="K30" s="136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6"/>
      <c r="H31" s="98"/>
      <c r="I31" s="84" t="s">
        <v>96</v>
      </c>
      <c r="J31" s="98"/>
      <c r="K31" s="136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6"/>
      <c r="H32" s="98"/>
      <c r="I32" s="84" t="s">
        <v>96</v>
      </c>
      <c r="J32" s="98"/>
      <c r="K32" s="136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29" t="s">
        <v>267</v>
      </c>
      <c r="F33" s="230"/>
      <c r="G33" s="137"/>
      <c r="H33" s="100"/>
      <c r="I33" s="84"/>
      <c r="J33" s="98"/>
      <c r="K33" s="137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29" t="s">
        <v>247</v>
      </c>
      <c r="F34" s="230"/>
      <c r="G34" s="137"/>
      <c r="H34" s="100"/>
      <c r="I34" s="84"/>
      <c r="J34" s="98"/>
      <c r="K34" s="137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6" t="s">
        <v>45</v>
      </c>
      <c r="H35" s="131" t="s">
        <v>46</v>
      </c>
      <c r="I35" s="129" t="s">
        <v>57</v>
      </c>
      <c r="J35" s="67" t="s">
        <v>58</v>
      </c>
      <c r="K35" s="129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6" t="s">
        <v>45</v>
      </c>
      <c r="H36" s="131" t="s">
        <v>46</v>
      </c>
      <c r="I36" s="129" t="s">
        <v>60</v>
      </c>
      <c r="J36" s="67" t="s">
        <v>61</v>
      </c>
      <c r="K36" s="129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6" t="s">
        <v>280</v>
      </c>
      <c r="F37" s="157" t="s">
        <v>270</v>
      </c>
      <c r="G37" s="158" t="s">
        <v>126</v>
      </c>
      <c r="H37" s="157" t="s">
        <v>102</v>
      </c>
      <c r="I37" s="159" t="s">
        <v>127</v>
      </c>
      <c r="J37" s="160" t="s">
        <v>128</v>
      </c>
      <c r="K37" s="159" t="s">
        <v>127</v>
      </c>
      <c r="L37" s="89" t="s">
        <v>128</v>
      </c>
      <c r="M37" s="89" t="s">
        <v>105</v>
      </c>
      <c r="N37" s="161" t="s">
        <v>129</v>
      </c>
      <c r="O37" s="158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0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6" t="s">
        <v>101</v>
      </c>
      <c r="H38" s="131" t="s">
        <v>102</v>
      </c>
      <c r="I38" s="84" t="s">
        <v>96</v>
      </c>
      <c r="J38" s="98"/>
      <c r="K38" s="125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6" t="s">
        <v>101</v>
      </c>
      <c r="H39" s="131" t="s">
        <v>102</v>
      </c>
      <c r="I39" s="84" t="s">
        <v>96</v>
      </c>
      <c r="J39" s="98"/>
      <c r="K39" s="125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47" t="s">
        <v>408</v>
      </c>
      <c r="H40" s="148" t="s">
        <v>73</v>
      </c>
      <c r="I40" s="129" t="s">
        <v>74</v>
      </c>
      <c r="J40" s="67" t="s">
        <v>75</v>
      </c>
      <c r="K40" s="129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3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6" t="s">
        <v>45</v>
      </c>
      <c r="H41" s="131" t="s">
        <v>46</v>
      </c>
      <c r="I41" s="129" t="s">
        <v>63</v>
      </c>
      <c r="J41" s="67" t="s">
        <v>64</v>
      </c>
      <c r="K41" s="129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3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6" t="s">
        <v>45</v>
      </c>
      <c r="H42" s="131" t="s">
        <v>46</v>
      </c>
      <c r="I42" s="129" t="s">
        <v>67</v>
      </c>
      <c r="J42" s="67" t="s">
        <v>64</v>
      </c>
      <c r="K42" s="129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3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6" t="s">
        <v>45</v>
      </c>
      <c r="H43" s="131" t="s">
        <v>46</v>
      </c>
      <c r="I43" s="129" t="s">
        <v>69</v>
      </c>
      <c r="J43" s="67" t="s">
        <v>64</v>
      </c>
      <c r="K43" s="129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6" t="s">
        <v>45</v>
      </c>
      <c r="H44" s="131" t="s">
        <v>46</v>
      </c>
      <c r="I44" s="129" t="s">
        <v>71</v>
      </c>
      <c r="J44" s="67" t="s">
        <v>64</v>
      </c>
      <c r="K44" s="129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6" t="s">
        <v>101</v>
      </c>
      <c r="H45" s="131" t="s">
        <v>102</v>
      </c>
      <c r="I45" s="84" t="s">
        <v>96</v>
      </c>
      <c r="J45" s="98"/>
      <c r="K45" s="125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29" t="s">
        <v>267</v>
      </c>
      <c r="F46" s="230"/>
      <c r="G46" s="137"/>
      <c r="H46" s="100"/>
      <c r="I46" s="84"/>
      <c r="J46" s="98"/>
      <c r="K46" s="137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29" t="s">
        <v>247</v>
      </c>
      <c r="F47" s="230"/>
      <c r="G47" s="137"/>
      <c r="H47" s="100"/>
      <c r="I47" s="84"/>
      <c r="J47" s="98"/>
      <c r="K47" s="137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6"/>
      <c r="H48" s="98"/>
      <c r="I48" s="84" t="s">
        <v>96</v>
      </c>
      <c r="J48" s="98"/>
      <c r="K48" s="136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3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6"/>
      <c r="H49" s="98"/>
      <c r="I49" s="84" t="s">
        <v>96</v>
      </c>
      <c r="J49" s="98"/>
      <c r="K49" s="136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6"/>
      <c r="H50" s="98"/>
      <c r="I50" s="84" t="s">
        <v>96</v>
      </c>
      <c r="J50" s="98"/>
      <c r="K50" s="136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47" t="s">
        <v>529</v>
      </c>
      <c r="H51" s="148" t="s">
        <v>73</v>
      </c>
      <c r="I51" s="129" t="s">
        <v>93</v>
      </c>
      <c r="J51" s="67" t="s">
        <v>94</v>
      </c>
      <c r="K51" s="129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3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47" t="s">
        <v>77</v>
      </c>
      <c r="H52" s="148" t="s">
        <v>73</v>
      </c>
      <c r="I52" s="129" t="s">
        <v>78</v>
      </c>
      <c r="J52" s="67" t="s">
        <v>79</v>
      </c>
      <c r="K52" s="129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47" t="s">
        <v>81</v>
      </c>
      <c r="H53" s="148" t="s">
        <v>73</v>
      </c>
      <c r="I53" s="129" t="s">
        <v>82</v>
      </c>
      <c r="J53" s="67" t="s">
        <v>83</v>
      </c>
      <c r="K53" s="129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3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47" t="s">
        <v>85</v>
      </c>
      <c r="H54" s="148" t="s">
        <v>73</v>
      </c>
      <c r="I54" s="129" t="s">
        <v>86</v>
      </c>
      <c r="J54" s="67" t="s">
        <v>87</v>
      </c>
      <c r="K54" s="129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47" t="s">
        <v>89</v>
      </c>
      <c r="H55" s="148" t="s">
        <v>73</v>
      </c>
      <c r="I55" s="129" t="s">
        <v>90</v>
      </c>
      <c r="J55" s="67" t="s">
        <v>91</v>
      </c>
      <c r="K55" s="129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6"/>
      <c r="H56" s="98"/>
      <c r="I56" s="84" t="s">
        <v>96</v>
      </c>
      <c r="J56" s="98"/>
      <c r="K56" s="136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0"/>
    </row>
    <row r="57" spans="2:21" ht="33" x14ac:dyDescent="0.3">
      <c r="B57" s="83">
        <v>42</v>
      </c>
      <c r="C57" s="62">
        <v>30</v>
      </c>
      <c r="D57" s="162" t="s">
        <v>144</v>
      </c>
      <c r="E57" s="163" t="s">
        <v>300</v>
      </c>
      <c r="F57" s="164" t="s">
        <v>252</v>
      </c>
      <c r="G57" s="146" t="s">
        <v>445</v>
      </c>
      <c r="H57" s="165" t="s">
        <v>145</v>
      </c>
      <c r="I57" s="166" t="s">
        <v>97</v>
      </c>
      <c r="J57" s="167" t="s">
        <v>98</v>
      </c>
      <c r="K57" s="146"/>
      <c r="L57" s="168"/>
      <c r="M57" s="168"/>
      <c r="N57" s="167"/>
      <c r="O57" s="169" t="s">
        <v>450</v>
      </c>
      <c r="P57" s="162" t="s">
        <v>140</v>
      </c>
      <c r="Q57" s="162" t="s">
        <v>450</v>
      </c>
      <c r="R57" s="162" t="s">
        <v>440</v>
      </c>
      <c r="S57" s="170" t="s">
        <v>435</v>
      </c>
      <c r="T57" s="167"/>
    </row>
    <row r="58" spans="2:21" ht="33" x14ac:dyDescent="0.3">
      <c r="B58" s="83">
        <v>43</v>
      </c>
      <c r="C58" s="62">
        <v>31</v>
      </c>
      <c r="D58" s="162" t="s">
        <v>109</v>
      </c>
      <c r="E58" s="163" t="s">
        <v>301</v>
      </c>
      <c r="F58" s="164" t="s">
        <v>252</v>
      </c>
      <c r="G58" s="146" t="s">
        <v>101</v>
      </c>
      <c r="H58" s="165" t="s">
        <v>102</v>
      </c>
      <c r="I58" s="166" t="s">
        <v>110</v>
      </c>
      <c r="J58" s="167" t="s">
        <v>111</v>
      </c>
      <c r="K58" s="146"/>
      <c r="L58" s="168"/>
      <c r="M58" s="168" t="s">
        <v>105</v>
      </c>
      <c r="N58" s="167"/>
      <c r="O58" s="169" t="s">
        <v>451</v>
      </c>
      <c r="P58" s="162" t="s">
        <v>140</v>
      </c>
      <c r="Q58" s="162" t="s">
        <v>451</v>
      </c>
      <c r="R58" s="162" t="s">
        <v>440</v>
      </c>
      <c r="S58" s="170" t="s">
        <v>435</v>
      </c>
      <c r="T58" s="167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6" t="s">
        <v>101</v>
      </c>
      <c r="H59" s="131" t="s">
        <v>102</v>
      </c>
      <c r="I59" s="129" t="s">
        <v>113</v>
      </c>
      <c r="J59" s="128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0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47" t="s">
        <v>409</v>
      </c>
      <c r="H60" s="148" t="s">
        <v>73</v>
      </c>
      <c r="I60" s="84" t="s">
        <v>96</v>
      </c>
      <c r="J60" s="98"/>
      <c r="K60" s="125" t="s">
        <v>97</v>
      </c>
      <c r="L60" s="77" t="s">
        <v>98</v>
      </c>
      <c r="M60" s="16" t="s">
        <v>99</v>
      </c>
      <c r="N60" s="67"/>
      <c r="O60" s="86" t="s">
        <v>45</v>
      </c>
      <c r="P60" s="155" t="s">
        <v>471</v>
      </c>
      <c r="Q60" s="80" t="s">
        <v>449</v>
      </c>
      <c r="R60" s="80" t="s">
        <v>401</v>
      </c>
      <c r="S60" s="80" t="s">
        <v>49</v>
      </c>
      <c r="T60" s="153"/>
    </row>
    <row r="61" spans="2:21" x14ac:dyDescent="0.3">
      <c r="B61" s="83">
        <v>46</v>
      </c>
      <c r="C61" s="62">
        <v>34</v>
      </c>
      <c r="D61" s="171" t="s">
        <v>142</v>
      </c>
      <c r="E61" s="171" t="s">
        <v>410</v>
      </c>
      <c r="F61" s="172" t="s">
        <v>252</v>
      </c>
      <c r="G61" s="173" t="s">
        <v>143</v>
      </c>
      <c r="H61" s="174" t="s">
        <v>140</v>
      </c>
      <c r="I61" s="175" t="s">
        <v>143</v>
      </c>
      <c r="J61" s="176" t="s">
        <v>141</v>
      </c>
      <c r="K61" s="175" t="s">
        <v>143</v>
      </c>
      <c r="L61" s="177" t="s">
        <v>141</v>
      </c>
      <c r="M61" s="177"/>
      <c r="N61" s="176"/>
      <c r="O61" s="173" t="s">
        <v>468</v>
      </c>
      <c r="P61" s="171" t="s">
        <v>140</v>
      </c>
      <c r="Q61" s="171" t="s">
        <v>143</v>
      </c>
      <c r="R61" s="177" t="s">
        <v>141</v>
      </c>
      <c r="S61" s="178" t="s">
        <v>435</v>
      </c>
      <c r="T61" s="176"/>
    </row>
    <row r="62" spans="2:21" x14ac:dyDescent="0.3">
      <c r="B62" s="85">
        <v>47</v>
      </c>
      <c r="C62" s="82">
        <v>35</v>
      </c>
      <c r="D62" s="82" t="s">
        <v>291</v>
      </c>
      <c r="E62" s="229" t="s">
        <v>267</v>
      </c>
      <c r="F62" s="230"/>
      <c r="G62" s="137"/>
      <c r="H62" s="100"/>
      <c r="I62" s="84"/>
      <c r="J62" s="98"/>
      <c r="K62" s="137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29" t="s">
        <v>247</v>
      </c>
      <c r="F63" s="230"/>
      <c r="G63" s="137"/>
      <c r="H63" s="100"/>
      <c r="I63" s="84"/>
      <c r="J63" s="98"/>
      <c r="K63" s="137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1" t="s">
        <v>138</v>
      </c>
      <c r="E64" s="171" t="s">
        <v>411</v>
      </c>
      <c r="F64" s="172" t="s">
        <v>252</v>
      </c>
      <c r="G64" s="173" t="s">
        <v>139</v>
      </c>
      <c r="H64" s="174" t="s">
        <v>140</v>
      </c>
      <c r="I64" s="175" t="s">
        <v>139</v>
      </c>
      <c r="J64" s="176" t="s">
        <v>141</v>
      </c>
      <c r="K64" s="175" t="s">
        <v>139</v>
      </c>
      <c r="L64" s="177" t="s">
        <v>141</v>
      </c>
      <c r="M64" s="177"/>
      <c r="N64" s="176"/>
      <c r="O64" s="173" t="s">
        <v>469</v>
      </c>
      <c r="P64" s="171" t="s">
        <v>140</v>
      </c>
      <c r="Q64" s="171" t="s">
        <v>139</v>
      </c>
      <c r="R64" s="177" t="s">
        <v>141</v>
      </c>
      <c r="S64" s="178" t="s">
        <v>434</v>
      </c>
      <c r="T64" s="176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0" t="s">
        <v>131</v>
      </c>
      <c r="H65" s="131" t="s">
        <v>102</v>
      </c>
      <c r="I65" s="143" t="s">
        <v>118</v>
      </c>
      <c r="J65" s="144" t="s">
        <v>119</v>
      </c>
      <c r="K65" s="125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6" t="s">
        <v>101</v>
      </c>
      <c r="H66" s="131" t="s">
        <v>102</v>
      </c>
      <c r="I66" s="129" t="s">
        <v>115</v>
      </c>
      <c r="J66" s="67" t="s">
        <v>116</v>
      </c>
      <c r="K66" s="129" t="s">
        <v>115</v>
      </c>
      <c r="L66" s="16" t="s">
        <v>116</v>
      </c>
      <c r="M66" s="16" t="s">
        <v>105</v>
      </c>
      <c r="N66" s="67"/>
      <c r="O66" s="86" t="s">
        <v>45</v>
      </c>
      <c r="P66" s="155" t="s">
        <v>471</v>
      </c>
      <c r="Q66" s="80" t="s">
        <v>428</v>
      </c>
      <c r="R66" s="80" t="s">
        <v>431</v>
      </c>
      <c r="S66" s="80" t="s">
        <v>65</v>
      </c>
      <c r="T66" s="153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6" t="s">
        <v>101</v>
      </c>
      <c r="H67" s="131" t="s">
        <v>102</v>
      </c>
      <c r="I67" s="129" t="s">
        <v>107</v>
      </c>
      <c r="J67" s="67" t="s">
        <v>108</v>
      </c>
      <c r="K67" s="129" t="s">
        <v>107</v>
      </c>
      <c r="L67" s="16" t="s">
        <v>108</v>
      </c>
      <c r="M67" s="16" t="s">
        <v>105</v>
      </c>
      <c r="N67" s="67"/>
      <c r="O67" s="86" t="s">
        <v>45</v>
      </c>
      <c r="P67" s="155" t="s">
        <v>471</v>
      </c>
      <c r="Q67" s="80" t="s">
        <v>427</v>
      </c>
      <c r="R67" s="80" t="s">
        <v>430</v>
      </c>
      <c r="S67" s="80" t="s">
        <v>65</v>
      </c>
      <c r="T67" s="153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6" t="s">
        <v>101</v>
      </c>
      <c r="H68" s="131" t="s">
        <v>102</v>
      </c>
      <c r="I68" s="129" t="s">
        <v>103</v>
      </c>
      <c r="J68" s="67" t="s">
        <v>104</v>
      </c>
      <c r="K68" s="129" t="s">
        <v>103</v>
      </c>
      <c r="L68" s="16" t="s">
        <v>104</v>
      </c>
      <c r="M68" s="16" t="s">
        <v>105</v>
      </c>
      <c r="N68" s="67"/>
      <c r="O68" s="86" t="s">
        <v>45</v>
      </c>
      <c r="P68" s="155" t="s">
        <v>471</v>
      </c>
      <c r="Q68" s="80" t="s">
        <v>426</v>
      </c>
      <c r="R68" s="80" t="s">
        <v>429</v>
      </c>
      <c r="S68" s="80" t="s">
        <v>65</v>
      </c>
      <c r="T68" s="153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6" t="s">
        <v>101</v>
      </c>
      <c r="H69" s="131" t="s">
        <v>102</v>
      </c>
      <c r="I69" s="129" t="s">
        <v>163</v>
      </c>
      <c r="J69" s="67" t="s">
        <v>164</v>
      </c>
      <c r="K69" s="136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0" t="s">
        <v>131</v>
      </c>
      <c r="H70" s="131" t="s">
        <v>102</v>
      </c>
      <c r="I70" s="84" t="s">
        <v>96</v>
      </c>
      <c r="J70" s="98"/>
      <c r="K70" s="125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0" t="s">
        <v>131</v>
      </c>
      <c r="H71" s="131" t="s">
        <v>102</v>
      </c>
      <c r="I71" s="84" t="s">
        <v>96</v>
      </c>
      <c r="J71" s="98"/>
      <c r="K71" s="125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6" t="s">
        <v>101</v>
      </c>
      <c r="H72" s="149" t="s">
        <v>147</v>
      </c>
      <c r="I72" s="142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6" t="s">
        <v>151</v>
      </c>
      <c r="H73" s="149" t="s">
        <v>145</v>
      </c>
      <c r="I73" s="142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6" t="s">
        <v>151</v>
      </c>
      <c r="H74" s="149" t="s">
        <v>145</v>
      </c>
      <c r="I74" s="142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29" t="s">
        <v>316</v>
      </c>
      <c r="F75" s="230"/>
      <c r="G75" s="137"/>
      <c r="H75" s="133"/>
      <c r="I75" s="85"/>
      <c r="J75" s="100"/>
      <c r="K75" s="137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6" t="s">
        <v>101</v>
      </c>
      <c r="H76" s="131" t="s">
        <v>102</v>
      </c>
      <c r="I76" s="129" t="s">
        <v>124</v>
      </c>
      <c r="J76" s="67" t="s">
        <v>122</v>
      </c>
      <c r="K76" s="129" t="s">
        <v>124</v>
      </c>
      <c r="L76" s="16" t="s">
        <v>122</v>
      </c>
      <c r="M76" s="16" t="s">
        <v>105</v>
      </c>
      <c r="N76" s="67"/>
      <c r="O76" s="86" t="s">
        <v>45</v>
      </c>
      <c r="P76" s="155" t="s">
        <v>471</v>
      </c>
      <c r="Q76" s="80" t="s">
        <v>531</v>
      </c>
      <c r="R76" s="80" t="s">
        <v>460</v>
      </c>
      <c r="S76" s="80" t="s">
        <v>49</v>
      </c>
      <c r="T76" s="154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6" t="s">
        <v>101</v>
      </c>
      <c r="H77" s="131" t="s">
        <v>102</v>
      </c>
      <c r="I77" s="129" t="s">
        <v>121</v>
      </c>
      <c r="J77" s="67" t="s">
        <v>122</v>
      </c>
      <c r="K77" s="129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3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29" t="s">
        <v>267</v>
      </c>
      <c r="F78" s="230"/>
      <c r="G78" s="137"/>
      <c r="H78" s="100"/>
      <c r="I78" s="84"/>
      <c r="J78" s="98"/>
      <c r="K78" s="137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31" t="s">
        <v>247</v>
      </c>
      <c r="F79" s="232"/>
      <c r="G79" s="138"/>
      <c r="H79" s="140"/>
      <c r="I79" s="145"/>
      <c r="J79" s="102"/>
      <c r="K79" s="138"/>
      <c r="L79" s="139"/>
      <c r="M79" s="139"/>
      <c r="N79" s="140"/>
      <c r="O79" s="87"/>
      <c r="P79" s="117"/>
      <c r="Q79" s="117"/>
      <c r="R79" s="117"/>
      <c r="S79" s="117"/>
      <c r="T79" s="140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B3:C3"/>
    <mergeCell ref="B4:C4"/>
    <mergeCell ref="B5:C5"/>
    <mergeCell ref="B6:C6"/>
    <mergeCell ref="B7:C7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E27:F27"/>
    <mergeCell ref="E28:F28"/>
    <mergeCell ref="E33:F33"/>
    <mergeCell ref="E34:F34"/>
    <mergeCell ref="E46:F46"/>
    <mergeCell ref="E47:F47"/>
    <mergeCell ref="E62:F62"/>
    <mergeCell ref="E63:F63"/>
    <mergeCell ref="E78:F78"/>
    <mergeCell ref="E79:F79"/>
    <mergeCell ref="E75:F75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40"/>
  <sheetViews>
    <sheetView zoomScale="85" zoomScaleNormal="85" workbookViewId="0">
      <pane ySplit="3" topLeftCell="A28" activePane="bottomLeft" state="frozen"/>
      <selection pane="bottomLeft" activeCell="E53" sqref="E53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61.625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50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51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51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51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51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51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52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53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51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52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53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52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56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57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4" t="s">
        <v>514</v>
      </c>
    </row>
    <row r="18" spans="2:10" x14ac:dyDescent="0.3">
      <c r="B18" s="257"/>
      <c r="C18" s="118" t="s">
        <v>522</v>
      </c>
      <c r="D18" s="118" t="s">
        <v>523</v>
      </c>
      <c r="E18" s="46" t="s">
        <v>525</v>
      </c>
      <c r="F18" s="120"/>
      <c r="G18" s="120"/>
      <c r="H18" s="134">
        <v>100</v>
      </c>
      <c r="I18" s="135" t="s">
        <v>527</v>
      </c>
    </row>
    <row r="19" spans="2:10" x14ac:dyDescent="0.3">
      <c r="B19" s="255"/>
      <c r="C19" s="118" t="s">
        <v>524</v>
      </c>
      <c r="D19" s="118" t="s">
        <v>523</v>
      </c>
      <c r="E19" s="46" t="s">
        <v>526</v>
      </c>
      <c r="F19" s="120"/>
      <c r="G19" s="120"/>
      <c r="H19" s="134">
        <v>80</v>
      </c>
      <c r="I19" s="135" t="s">
        <v>528</v>
      </c>
    </row>
    <row r="20" spans="2:10" x14ac:dyDescent="0.3">
      <c r="B20" s="254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55"/>
      <c r="C21" s="118" t="s">
        <v>519</v>
      </c>
      <c r="D21" s="118" t="s">
        <v>520</v>
      </c>
      <c r="E21" s="46" t="s">
        <v>521</v>
      </c>
      <c r="F21" s="7"/>
      <c r="G21" s="7"/>
      <c r="H21" s="134">
        <v>1990</v>
      </c>
      <c r="I21" s="25" t="s">
        <v>213</v>
      </c>
    </row>
    <row r="22" spans="2:10" x14ac:dyDescent="0.3">
      <c r="B22" s="251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51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51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51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52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209" t="s">
        <v>508</v>
      </c>
      <c r="C31" s="213" t="s">
        <v>495</v>
      </c>
      <c r="D31" s="213" t="s">
        <v>507</v>
      </c>
      <c r="E31" s="213" t="s">
        <v>506</v>
      </c>
      <c r="F31" s="214"/>
      <c r="G31" s="214">
        <v>1</v>
      </c>
      <c r="H31" s="215">
        <v>910</v>
      </c>
      <c r="I31" s="216" t="s">
        <v>213</v>
      </c>
    </row>
    <row r="32" spans="2:10" x14ac:dyDescent="0.3">
      <c r="B32" s="253" t="s">
        <v>599</v>
      </c>
      <c r="C32" s="44" t="s">
        <v>559</v>
      </c>
      <c r="D32" s="5" t="s">
        <v>551</v>
      </c>
      <c r="E32" s="44" t="s">
        <v>553</v>
      </c>
      <c r="F32" s="5"/>
      <c r="G32" s="5"/>
      <c r="H32" s="22"/>
      <c r="I32" s="23"/>
    </row>
    <row r="33" spans="2:10" x14ac:dyDescent="0.3">
      <c r="B33" s="251"/>
      <c r="C33" s="39" t="s">
        <v>560</v>
      </c>
      <c r="D33" s="7" t="s">
        <v>551</v>
      </c>
      <c r="E33" s="39" t="s">
        <v>554</v>
      </c>
      <c r="F33" s="7"/>
      <c r="G33" s="7"/>
      <c r="H33" s="7"/>
      <c r="I33" s="25"/>
    </row>
    <row r="34" spans="2:10" x14ac:dyDescent="0.3">
      <c r="B34" s="251"/>
      <c r="C34" s="39" t="s">
        <v>555</v>
      </c>
      <c r="D34" s="7" t="s">
        <v>551</v>
      </c>
      <c r="E34" s="39" t="s">
        <v>556</v>
      </c>
      <c r="F34" s="7"/>
      <c r="G34" s="7"/>
      <c r="H34" s="7"/>
      <c r="I34" s="25"/>
    </row>
    <row r="35" spans="2:10" ht="17.25" thickBot="1" x14ac:dyDescent="0.35">
      <c r="B35" s="252"/>
      <c r="C35" s="45" t="s">
        <v>557</v>
      </c>
      <c r="D35" s="9" t="s">
        <v>551</v>
      </c>
      <c r="E35" s="45" t="s">
        <v>558</v>
      </c>
      <c r="F35" s="9"/>
      <c r="G35" s="9"/>
      <c r="H35" s="9"/>
      <c r="I35" s="28"/>
    </row>
    <row r="36" spans="2:10" x14ac:dyDescent="0.3">
      <c r="B36" s="253" t="s">
        <v>579</v>
      </c>
      <c r="C36" s="44" t="s">
        <v>580</v>
      </c>
      <c r="D36" s="5" t="s">
        <v>581</v>
      </c>
      <c r="E36" s="44" t="s">
        <v>582</v>
      </c>
      <c r="F36" s="5"/>
      <c r="G36" s="5">
        <v>1</v>
      </c>
      <c r="H36" s="22">
        <v>3500</v>
      </c>
      <c r="I36" s="23" t="s">
        <v>653</v>
      </c>
    </row>
    <row r="37" spans="2:10" ht="17.25" thickBot="1" x14ac:dyDescent="0.35">
      <c r="B37" s="252"/>
      <c r="C37" s="217" t="s">
        <v>583</v>
      </c>
      <c r="D37" s="217" t="s">
        <v>584</v>
      </c>
      <c r="E37" s="217" t="s">
        <v>585</v>
      </c>
      <c r="F37" s="217"/>
      <c r="G37" s="217">
        <v>1</v>
      </c>
      <c r="H37" s="218">
        <v>1450</v>
      </c>
      <c r="I37" s="219" t="s">
        <v>213</v>
      </c>
    </row>
    <row r="38" spans="2:10" x14ac:dyDescent="0.3">
      <c r="B38" s="244" t="s">
        <v>650</v>
      </c>
      <c r="C38" s="44" t="s">
        <v>651</v>
      </c>
      <c r="D38" s="44" t="s">
        <v>662</v>
      </c>
      <c r="E38" s="44" t="s">
        <v>655</v>
      </c>
      <c r="F38" s="5"/>
      <c r="G38" s="5">
        <v>10</v>
      </c>
      <c r="H38" s="5">
        <v>380</v>
      </c>
      <c r="I38" s="23" t="s">
        <v>654</v>
      </c>
      <c r="J38" t="s">
        <v>652</v>
      </c>
    </row>
    <row r="39" spans="2:10" x14ac:dyDescent="0.3">
      <c r="B39" s="246"/>
      <c r="C39" s="39" t="s">
        <v>656</v>
      </c>
      <c r="D39" s="39" t="s">
        <v>662</v>
      </c>
      <c r="E39" s="39" t="s">
        <v>658</v>
      </c>
      <c r="F39" s="7"/>
      <c r="G39" s="7">
        <v>10</v>
      </c>
      <c r="H39" s="7">
        <v>380</v>
      </c>
      <c r="I39" s="25" t="s">
        <v>654</v>
      </c>
      <c r="J39" t="s">
        <v>657</v>
      </c>
    </row>
    <row r="40" spans="2:10" ht="17.25" thickBot="1" x14ac:dyDescent="0.35">
      <c r="B40" s="248"/>
      <c r="C40" s="45" t="s">
        <v>661</v>
      </c>
      <c r="D40" s="45" t="s">
        <v>662</v>
      </c>
      <c r="E40" s="45" t="s">
        <v>660</v>
      </c>
      <c r="F40" s="9"/>
      <c r="G40" s="9">
        <v>10</v>
      </c>
      <c r="H40" s="9">
        <v>180</v>
      </c>
      <c r="I40" s="28" t="s">
        <v>654</v>
      </c>
      <c r="J40" t="s">
        <v>659</v>
      </c>
    </row>
  </sheetData>
  <mergeCells count="12">
    <mergeCell ref="B38:B40"/>
    <mergeCell ref="B4:B6"/>
    <mergeCell ref="B7:B8"/>
    <mergeCell ref="B9:B10"/>
    <mergeCell ref="B11:B13"/>
    <mergeCell ref="B20:B21"/>
    <mergeCell ref="B16:B19"/>
    <mergeCell ref="B36:B37"/>
    <mergeCell ref="B32:B35"/>
    <mergeCell ref="B28:B30"/>
    <mergeCell ref="B22:B23"/>
    <mergeCell ref="B14:B15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opLeftCell="A118" workbookViewId="0">
      <selection activeCell="R143" sqref="R143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22" t="s">
        <v>337</v>
      </c>
      <c r="F2" s="222"/>
      <c r="G2" s="222" t="s">
        <v>340</v>
      </c>
      <c r="H2" s="222"/>
      <c r="I2" s="222" t="s">
        <v>342</v>
      </c>
      <c r="J2" s="222"/>
      <c r="K2" s="5" t="s">
        <v>363</v>
      </c>
      <c r="L2" s="222" t="s">
        <v>343</v>
      </c>
      <c r="M2" s="222"/>
      <c r="N2" s="222" t="s">
        <v>344</v>
      </c>
      <c r="O2" s="222"/>
      <c r="P2" s="222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0">
        <v>8</v>
      </c>
      <c r="O139" s="180">
        <v>8</v>
      </c>
      <c r="P139" s="180">
        <v>12</v>
      </c>
      <c r="Q139" s="5">
        <f>(Q142/Q141+1)*Q140</f>
        <v>8.2829999999999995</v>
      </c>
      <c r="R139" s="5">
        <f>(R142/R141+1)*R140</f>
        <v>10.667499999999999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1">
        <v>56</v>
      </c>
      <c r="R142" s="181">
        <v>75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50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51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51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zoomScaleNormal="100" workbookViewId="0">
      <selection activeCell="R19" sqref="R19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2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3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4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601</v>
      </c>
      <c r="U10" t="s">
        <v>602</v>
      </c>
    </row>
    <row r="11" spans="2:21" x14ac:dyDescent="0.3">
      <c r="N11">
        <v>1</v>
      </c>
      <c r="O11">
        <v>320</v>
      </c>
      <c r="P11" t="s">
        <v>594</v>
      </c>
      <c r="Q11" s="190">
        <f>Q$10/$O11</f>
        <v>2.375</v>
      </c>
      <c r="R11" s="190">
        <f>R$10/$O11</f>
        <v>3.75</v>
      </c>
      <c r="S11" s="190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0">
        <f t="shared" ref="Q12:S15" si="0">Q$10/$O12</f>
        <v>1.1875</v>
      </c>
      <c r="R12" s="190">
        <f t="shared" si="0"/>
        <v>1.875</v>
      </c>
      <c r="S12" s="190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0">
        <f t="shared" si="0"/>
        <v>0.79166666666666663</v>
      </c>
      <c r="R13" s="190">
        <f t="shared" si="0"/>
        <v>1.25</v>
      </c>
      <c r="S13" s="190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0">
        <f t="shared" si="0"/>
        <v>0.59375</v>
      </c>
      <c r="R14" s="190">
        <f t="shared" si="0"/>
        <v>0.9375</v>
      </c>
      <c r="S14" s="190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0">
        <f t="shared" si="0"/>
        <v>0.47499999999999998</v>
      </c>
      <c r="R15" s="190">
        <f t="shared" si="0"/>
        <v>0.75</v>
      </c>
      <c r="S15" s="190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606</v>
      </c>
      <c r="O20">
        <v>4</v>
      </c>
      <c r="P20" t="s">
        <v>603</v>
      </c>
    </row>
    <row r="21" spans="14:16" x14ac:dyDescent="0.3">
      <c r="N21" t="s">
        <v>607</v>
      </c>
      <c r="O21">
        <v>2</v>
      </c>
      <c r="P21" t="s">
        <v>604</v>
      </c>
    </row>
    <row r="22" spans="14:16" x14ac:dyDescent="0.3">
      <c r="N22" t="s">
        <v>608</v>
      </c>
      <c r="O22">
        <f>O20/O21</f>
        <v>2</v>
      </c>
      <c r="P22" t="s">
        <v>605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F10" sqref="F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6" t="s">
        <v>561</v>
      </c>
      <c r="F4" s="186" t="s">
        <v>572</v>
      </c>
      <c r="G4" s="186" t="s">
        <v>562</v>
      </c>
      <c r="H4" s="186" t="s">
        <v>565</v>
      </c>
      <c r="I4" s="186" t="s">
        <v>568</v>
      </c>
      <c r="J4" s="186" t="s">
        <v>574</v>
      </c>
      <c r="K4" s="186" t="s">
        <v>575</v>
      </c>
      <c r="L4" s="186" t="s">
        <v>577</v>
      </c>
    </row>
    <row r="5" spans="2:12" x14ac:dyDescent="0.3">
      <c r="B5" s="185" t="s">
        <v>571</v>
      </c>
      <c r="C5" t="s">
        <v>587</v>
      </c>
      <c r="D5" s="185" t="s">
        <v>588</v>
      </c>
      <c r="E5" s="187">
        <v>4</v>
      </c>
      <c r="F5" s="187">
        <v>125</v>
      </c>
      <c r="G5" s="187" t="s">
        <v>563</v>
      </c>
      <c r="H5" s="187" t="s">
        <v>563</v>
      </c>
      <c r="I5" s="187" t="s">
        <v>564</v>
      </c>
      <c r="J5" s="188"/>
    </row>
    <row r="6" spans="2:12" x14ac:dyDescent="0.3">
      <c r="B6" s="185" t="s">
        <v>557</v>
      </c>
      <c r="C6" t="s">
        <v>587</v>
      </c>
      <c r="D6" s="185" t="s">
        <v>589</v>
      </c>
      <c r="E6" s="187">
        <v>6</v>
      </c>
      <c r="F6" s="187">
        <v>86</v>
      </c>
      <c r="G6" s="187" t="s">
        <v>563</v>
      </c>
      <c r="H6" s="187" t="s">
        <v>566</v>
      </c>
      <c r="I6" s="187" t="s">
        <v>569</v>
      </c>
      <c r="J6" s="188"/>
      <c r="K6" s="41"/>
    </row>
    <row r="7" spans="2:12" x14ac:dyDescent="0.3">
      <c r="B7" s="185" t="s">
        <v>586</v>
      </c>
      <c r="C7" t="s">
        <v>587</v>
      </c>
      <c r="D7" s="185" t="s">
        <v>590</v>
      </c>
      <c r="E7" s="187">
        <v>6</v>
      </c>
      <c r="F7" s="187">
        <v>67</v>
      </c>
      <c r="G7" s="189" t="s">
        <v>563</v>
      </c>
      <c r="H7" s="189" t="s">
        <v>567</v>
      </c>
      <c r="I7" s="189" t="s">
        <v>570</v>
      </c>
      <c r="J7" s="188">
        <v>7960</v>
      </c>
      <c r="K7" s="41"/>
    </row>
    <row r="8" spans="2:12" x14ac:dyDescent="0.3">
      <c r="B8" s="185" t="s">
        <v>560</v>
      </c>
      <c r="C8" t="s">
        <v>587</v>
      </c>
      <c r="D8" s="185" t="s">
        <v>591</v>
      </c>
      <c r="E8" s="187">
        <v>6</v>
      </c>
      <c r="F8" s="187">
        <v>86</v>
      </c>
      <c r="G8" s="189" t="s">
        <v>564</v>
      </c>
      <c r="H8" s="189" t="s">
        <v>567</v>
      </c>
      <c r="I8" s="189" t="s">
        <v>570</v>
      </c>
      <c r="J8" s="188">
        <v>11100</v>
      </c>
      <c r="K8" s="41"/>
    </row>
    <row r="9" spans="2:12" x14ac:dyDescent="0.3">
      <c r="B9" s="185" t="s">
        <v>573</v>
      </c>
      <c r="C9" t="s">
        <v>587</v>
      </c>
      <c r="D9" s="185" t="s">
        <v>592</v>
      </c>
      <c r="E9" s="187">
        <v>6</v>
      </c>
      <c r="F9" s="187">
        <v>100</v>
      </c>
      <c r="G9" s="189" t="s">
        <v>564</v>
      </c>
      <c r="H9" s="189" t="s">
        <v>567</v>
      </c>
      <c r="I9" s="189" t="s">
        <v>570</v>
      </c>
      <c r="J9" s="41"/>
      <c r="K9" s="41">
        <v>13148</v>
      </c>
      <c r="L9">
        <v>68</v>
      </c>
    </row>
    <row r="10" spans="2:12" x14ac:dyDescent="0.3">
      <c r="B10" s="185" t="s">
        <v>600</v>
      </c>
      <c r="C10" t="s">
        <v>587</v>
      </c>
      <c r="D10" s="185" t="s">
        <v>593</v>
      </c>
      <c r="E10" s="187">
        <v>6</v>
      </c>
      <c r="F10" s="187">
        <v>125</v>
      </c>
      <c r="G10" s="189" t="s">
        <v>564</v>
      </c>
      <c r="H10" s="189" t="s">
        <v>567</v>
      </c>
      <c r="I10" s="189" t="s">
        <v>570</v>
      </c>
      <c r="J10" s="41"/>
      <c r="K10" s="41">
        <v>13596</v>
      </c>
      <c r="L10" t="s">
        <v>578</v>
      </c>
    </row>
    <row r="11" spans="2:12" x14ac:dyDescent="0.3">
      <c r="B11" s="185" t="s">
        <v>576</v>
      </c>
      <c r="C11" t="s">
        <v>587</v>
      </c>
      <c r="D11" s="185" t="s">
        <v>593</v>
      </c>
      <c r="E11" s="187">
        <v>6</v>
      </c>
      <c r="F11" s="187">
        <v>125</v>
      </c>
      <c r="G11" s="189" t="s">
        <v>564</v>
      </c>
      <c r="H11" s="189" t="s">
        <v>567</v>
      </c>
      <c r="I11" s="189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  <vt:lpstr>SV</vt:lpstr>
      <vt:lpstr>Pulse Freq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2018-04-30T12:01:22Z</dcterms:modified>
</cp:coreProperties>
</file>